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hdegne/Library/Mobile Documents/com~apple~CloudDocs/01_Uni Zürich/01_Admin Lehre und Studium IPZ/IPZ Studienplanungstabellen 2026 neu/Bachelor/"/>
    </mc:Choice>
  </mc:AlternateContent>
  <xr:revisionPtr revIDLastSave="0" documentId="13_ncr:1_{E54F9290-0EE7-CB49-90CB-D924460F1F36}" xr6:coauthVersionLast="47" xr6:coauthVersionMax="47" xr10:uidLastSave="{00000000-0000-0000-0000-000000000000}"/>
  <bookViews>
    <workbookView xWindow="1180" yWindow="660" windowWidth="23380" windowHeight="18980" xr2:uid="{00000000-000D-0000-FFFF-FFFF00000000}"/>
  </bookViews>
  <sheets>
    <sheet name="BA Politikwissenschaft Major120" sheetId="4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4" l="1"/>
  <c r="E97" i="4"/>
  <c r="E51" i="4"/>
  <c r="E98" i="4"/>
  <c r="E83" i="4"/>
  <c r="E99" i="4"/>
  <c r="E101" i="4"/>
  <c r="H101" i="4"/>
  <c r="H25" i="4"/>
  <c r="H51" i="4"/>
  <c r="H83" i="4"/>
  <c r="E102" i="4"/>
  <c r="H102" i="4"/>
</calcChain>
</file>

<file path=xl/sharedStrings.xml><?xml version="1.0" encoding="utf-8"?>
<sst xmlns="http://schemas.openxmlformats.org/spreadsheetml/2006/main" count="167" uniqueCount="109">
  <si>
    <t xml:space="preserve">Datum: </t>
  </si>
  <si>
    <t xml:space="preserve">Name:  </t>
  </si>
  <si>
    <t>Matrikelnummer:</t>
  </si>
  <si>
    <t>Herbstsemester</t>
  </si>
  <si>
    <t>ECTS am IPZ</t>
  </si>
  <si>
    <t>Frühlingssemester</t>
  </si>
  <si>
    <t>absolvierte/ geplante ECTS</t>
  </si>
  <si>
    <t>Status (bitte auswählen)</t>
  </si>
  <si>
    <t>noch fehlende ECTS</t>
  </si>
  <si>
    <t>Pflichtmodule (42 ECTS)</t>
  </si>
  <si>
    <t>Modulgruppen: Einführung in die Politikwissenschaft + Methoden (42 ECTS)</t>
  </si>
  <si>
    <t>keine Auswahl</t>
  </si>
  <si>
    <t>Modulnummer 06SM615-018</t>
  </si>
  <si>
    <t xml:space="preserve">Modulnummer 06SM615-019 </t>
  </si>
  <si>
    <t>Einführung in die Schweizer Politik</t>
  </si>
  <si>
    <t>Modulnummer 615-017 Modul</t>
  </si>
  <si>
    <t xml:space="preserve">Modulnummer 06SM615-016 </t>
  </si>
  <si>
    <t xml:space="preserve">Modulnummer 06SM615-015 </t>
  </si>
  <si>
    <t xml:space="preserve">Modulnummer 06SM615-021 </t>
  </si>
  <si>
    <t xml:space="preserve">Modulnummer 06SM615-020 </t>
  </si>
  <si>
    <t>Zwischensumme Pflichtmodule</t>
  </si>
  <si>
    <t>Wahlpflichtmodule</t>
  </si>
  <si>
    <t>Demokratieforschung (Vorlesung)</t>
  </si>
  <si>
    <t>Aktuelle Themen der Politikwissenschaft (Vorlesung)</t>
  </si>
  <si>
    <t xml:space="preserve">Modulnummer 06SM615-032 </t>
  </si>
  <si>
    <t xml:space="preserve">Modulnummer 06SM615-034 </t>
  </si>
  <si>
    <t>Internationale Politik (Vorlesung)</t>
  </si>
  <si>
    <t xml:space="preserve">Modulnummer 06SM615-030 </t>
  </si>
  <si>
    <t xml:space="preserve">Modulnummer 06SM615-029 </t>
  </si>
  <si>
    <t>Europäische Politik (Vorlesung)</t>
  </si>
  <si>
    <t xml:space="preserve">Modulnummer 06SM615-028 </t>
  </si>
  <si>
    <t xml:space="preserve">Modulnummer 06SM615-031 </t>
  </si>
  <si>
    <t>Politisches Verhalten (Vorlesung)</t>
  </si>
  <si>
    <t>Governance (Vorlesung)</t>
  </si>
  <si>
    <t xml:space="preserve">Modulnummer 06SM615-026 </t>
  </si>
  <si>
    <t xml:space="preserve">Modulnummer 06SM615-035 </t>
  </si>
  <si>
    <t>Public Choice (Vorlesung)</t>
  </si>
  <si>
    <t xml:space="preserve">Modulnummer 06SM615-025 </t>
  </si>
  <si>
    <t xml:space="preserve">Modulnummer 06SM615-024 </t>
  </si>
  <si>
    <t>Schweizer Politik (Vorlesung)</t>
  </si>
  <si>
    <t>Politische Theorie (Vorlesung)</t>
  </si>
  <si>
    <t xml:space="preserve">Modulnummer 06SM615-033 </t>
  </si>
  <si>
    <t xml:space="preserve">Modulnummer 06SM615-027 </t>
  </si>
  <si>
    <t>Vergleichende Politik (Vorlesung)</t>
  </si>
  <si>
    <t xml:space="preserve">Modulnummer 06SM615-023 </t>
  </si>
  <si>
    <t xml:space="preserve">Modulnummer 06SM615-022 </t>
  </si>
  <si>
    <t>Zwischensumme Vertiefungen</t>
  </si>
  <si>
    <t xml:space="preserve">Wahlpflichtmodule </t>
  </si>
  <si>
    <t>Demokratieforschung (Seminar)</t>
  </si>
  <si>
    <t xml:space="preserve">Modulnummer 06SM615-009 </t>
  </si>
  <si>
    <t xml:space="preserve">Modulnummer 06SM615-012 </t>
  </si>
  <si>
    <t>Europäische Politik (Seminar)</t>
  </si>
  <si>
    <t>Internationale Politik (Seminar)</t>
  </si>
  <si>
    <t xml:space="preserve">Modulnummer 06SM615-011 </t>
  </si>
  <si>
    <t xml:space="preserve">Modulnummer 06SM615-010 </t>
  </si>
  <si>
    <t>Governance (Seminar)</t>
  </si>
  <si>
    <t xml:space="preserve">Modulnummer 06SM615-004 </t>
  </si>
  <si>
    <t xml:space="preserve">Modulnummer 06SM615-008 </t>
  </si>
  <si>
    <t>Politisches Verhalten (Seminar)</t>
  </si>
  <si>
    <t xml:space="preserve">Modulnummer 06SM615-003 </t>
  </si>
  <si>
    <t xml:space="preserve">Modulnummer 06SM615-006 </t>
  </si>
  <si>
    <t>Politische Theorie (Seminar)</t>
  </si>
  <si>
    <t>Public Choice (Seminar)</t>
  </si>
  <si>
    <t xml:space="preserve">Modulnummer 06SM615-007 </t>
  </si>
  <si>
    <t xml:space="preserve">Modulnummer 06SM615-005 </t>
  </si>
  <si>
    <t>Schweizer Politik (Seminar)</t>
  </si>
  <si>
    <t xml:space="preserve">Modulnummer 06SM615-001 </t>
  </si>
  <si>
    <t xml:space="preserve">Modulnummer 06SM615-013 </t>
  </si>
  <si>
    <t>Aktuelle Themen der Politikwissenschaft (Seminar)</t>
  </si>
  <si>
    <t>Vergleichende Politik (Seminar)</t>
  </si>
  <si>
    <t>Modulnummer 06SM615-014</t>
  </si>
  <si>
    <t xml:space="preserve">Modulnummer 06SM615-002 </t>
  </si>
  <si>
    <t>Zwischensumme Anwendungen</t>
  </si>
  <si>
    <t>Modulname</t>
  </si>
  <si>
    <t>Modulnummer</t>
  </si>
  <si>
    <t>überzählige ECTS aus P-Modulen</t>
  </si>
  <si>
    <t>überzählige ECTS aus WP-Modulen - Modulgruppe Vertiefung politikwissenschaftlicher Teilbereiche</t>
  </si>
  <si>
    <t>überzählige ECTS aus WP-Modulen - Modulgruppe Anwendung politikwissenschaftlicher Teilbereiche</t>
  </si>
  <si>
    <t>Zwischensumme</t>
  </si>
  <si>
    <t>noch benötigt:</t>
  </si>
  <si>
    <t>Angewandte Methoden</t>
  </si>
  <si>
    <t>Modulnummer 06SM615-036</t>
  </si>
  <si>
    <t>Modulname Wahlmodul Anwendung</t>
  </si>
  <si>
    <t>Modulnummer 06SM615xxxx</t>
  </si>
  <si>
    <t>Modulname Wahlmodul weitere curr. Module</t>
  </si>
  <si>
    <t>Veranstaltungstitel und Credits (Ausland)</t>
  </si>
  <si>
    <t>Partneruniversität (bei Auslandsaufenthalt):</t>
  </si>
  <si>
    <t>Sicherheit und Konflikt (Vorlesung)</t>
  </si>
  <si>
    <t>Politikprozesse und Public Policy (Vorlesung)</t>
  </si>
  <si>
    <t>Entwicklung und Nachhaltigkeit (Vorlesung)</t>
  </si>
  <si>
    <t>Sicherheit und Konflikt (Seminar)</t>
  </si>
  <si>
    <t>Entwicklung und Nachhaltigkeit (Seminar)</t>
  </si>
  <si>
    <t>Politikprozesse und Public Policy (Seminar)</t>
  </si>
  <si>
    <t>Vergl. und Internationale Politische Ökonomie (Seminar)</t>
  </si>
  <si>
    <r>
      <rPr>
        <b/>
        <sz val="11"/>
        <rFont val="Calibri (Body)"/>
      </rPr>
      <t xml:space="preserve">*Bitte beachten Sie, dass diese Tabelle nur Informationscharacter hat. Rechtsverbindlich sind allein die Angaben auf den Seiten der Philosophischen Fakultät unter </t>
    </r>
    <r>
      <rPr>
        <b/>
        <sz val="11"/>
        <color theme="1"/>
        <rFont val="Calibri"/>
        <family val="2"/>
        <scheme val="minor"/>
      </rPr>
      <t>https://www.phil.uzh.ch/de/studium/dokumente.html.</t>
    </r>
  </si>
  <si>
    <t>Vergl. und Internationale Politische Ökonomie (Vorlesung)</t>
  </si>
  <si>
    <t>Politische Systeme und Theorien II</t>
  </si>
  <si>
    <t>Politische Systeme und Theorien I</t>
  </si>
  <si>
    <r>
      <rPr>
        <b/>
        <sz val="11"/>
        <color theme="1"/>
        <rFont val="Calibri"/>
        <family val="2"/>
        <scheme val="minor"/>
      </rPr>
      <t>BEDIENUNGSANLEITUNG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 xml:space="preserve">Bedienungsanleitung lesen!
</t>
    </r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Datum, Name und Matrikelnummer eintragen, bei geplanten Auslandsaufenthalten auch die Partneruniversität.
</t>
    </r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 xml:space="preserve">In Spalte E die ECTS für bereits am IPZ absolvierte oder gebuchte Module eintragen. Dazu in Spalte F den korrekten Status via drop down Menü auswählen: "bereits erfolgreich absolviert" (grün) oder "gebucht aktuelles Semester" (gelb).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Bei im Ausland geplanten Wahlpflicht-Modulen und/oder Wahl-Modulen in Spalte F den orangen Status "im Ausland geplant/absolviert/angerechnet" auswählen.
</t>
    </r>
    <r>
      <rPr>
        <b/>
        <sz val="11"/>
        <color theme="1"/>
        <rFont val="Calibri"/>
        <family val="2"/>
        <scheme val="minor"/>
      </rPr>
      <t>5.</t>
    </r>
    <r>
      <rPr>
        <sz val="11"/>
        <color theme="1"/>
        <rFont val="Calibri"/>
        <family val="2"/>
        <scheme val="minor"/>
      </rPr>
      <t xml:space="preserve"> Für im Ausland geplante Module in Spalte E geplante ECTS eintragen, dabei gilt: ECTS werden 1:1 übernommen, bei anderen Creditformaten an Partneruniversitäten den Umrechnungsfaktor bei der Mobilitätskoordination erfragen.
</t>
    </r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 xml:space="preserve">In Spalte G originale Anzahl Credits der Partneruniversitäten sowie den Titel des geplanten Moduls eintragen. 
</t>
    </r>
    <r>
      <rPr>
        <b/>
        <sz val="11"/>
        <color theme="1"/>
        <rFont val="Calibri"/>
        <family val="2"/>
        <scheme val="minor"/>
      </rPr>
      <t>7.</t>
    </r>
    <r>
      <rPr>
        <sz val="11"/>
        <color theme="1"/>
        <rFont val="Calibri"/>
        <family val="2"/>
        <scheme val="minor"/>
      </rPr>
      <t xml:space="preserve"> In Spalte H noch zu absolvierende ECTS ablesen, mit eigenem Plan sowie Zahlen in App "Studienfortschritt- &amp; Abschluss" vergleichen und in Spalte F weitere am IPZ geplante Module als "zukünftig geplant" pink markieren.</t>
    </r>
  </si>
  <si>
    <t>Studienplanungstabelle IPZ – Bachelor Politikwissenschaft, Nebenfach 60 ECTS</t>
  </si>
  <si>
    <t>Modulgruppe: Vertiefung Politikwissenschaftlicher Teilbereiche (9 ECTS)</t>
  </si>
  <si>
    <t>Modulgruppe: Anwendung Politikwissenschaftlicher Teilbereiche (6 ECTS)</t>
  </si>
  <si>
    <t>weitere Module aus dem gesamten Programm  (max. 3 ECTS) – Wahlmodule, Praktika, etc.</t>
  </si>
  <si>
    <t>Summe ECTS für BA Politikwissenschaft 60 (aktuell)</t>
  </si>
  <si>
    <t>Fortgeschrittene Methoden und Statistik</t>
  </si>
  <si>
    <t>Einführung Methoden und Statistik</t>
  </si>
  <si>
    <t>Aufbaukurs Methoden und Statistik</t>
  </si>
  <si>
    <t>Forschungsdesign und Qualitative Methoden*</t>
  </si>
  <si>
    <t>(*bis FS26 Einführung in die qualitativen Methoden)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</si>
</sst>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 (Body)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0" fontId="5" fillId="0" borderId="2" xfId="0" applyFont="1" applyBorder="1"/>
    <xf numFmtId="0" fontId="0" fillId="0" borderId="3" xfId="0" applyBorder="1"/>
    <xf numFmtId="0" fontId="0" fillId="0" borderId="5" xfId="0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4" xfId="0" applyFont="1" applyBorder="1"/>
    <xf numFmtId="0" fontId="1" fillId="0" borderId="4" xfId="0" applyFont="1" applyBorder="1"/>
    <xf numFmtId="0" fontId="0" fillId="0" borderId="4" xfId="0" applyBorder="1"/>
    <xf numFmtId="0" fontId="0" fillId="0" borderId="0" xfId="0" applyAlignment="1">
      <alignment horizontal="center"/>
    </xf>
    <xf numFmtId="0" fontId="2" fillId="3" borderId="4" xfId="0" applyFont="1" applyFill="1" applyBorder="1"/>
    <xf numFmtId="0" fontId="2" fillId="3" borderId="5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/>
    <xf numFmtId="0" fontId="1" fillId="0" borderId="5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1" fillId="4" borderId="4" xfId="0" applyFont="1" applyFill="1" applyBorder="1"/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1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/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2" borderId="0" xfId="0" applyFont="1" applyFill="1"/>
    <xf numFmtId="0" fontId="1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3" fontId="3" fillId="0" borderId="1" xfId="0" applyNumberFormat="1" applyFont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3" fillId="2" borderId="5" xfId="0" applyFont="1" applyFill="1" applyBorder="1"/>
    <xf numFmtId="3" fontId="1" fillId="2" borderId="1" xfId="0" applyNumberFormat="1" applyFont="1" applyFill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3" fontId="1" fillId="0" borderId="9" xfId="0" applyNumberFormat="1" applyFont="1" applyBorder="1" applyAlignment="1">
      <alignment horizontal="center" wrapText="1"/>
    </xf>
    <xf numFmtId="0" fontId="2" fillId="0" borderId="8" xfId="0" applyFont="1" applyBorder="1"/>
    <xf numFmtId="3" fontId="1" fillId="0" borderId="5" xfId="0" applyNumberFormat="1" applyFont="1" applyBorder="1" applyAlignment="1">
      <alignment horizontal="center" wrapText="1"/>
    </xf>
    <xf numFmtId="0" fontId="1" fillId="5" borderId="0" xfId="0" applyFont="1" applyFill="1"/>
    <xf numFmtId="0" fontId="0" fillId="6" borderId="0" xfId="0" applyFill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</cellXfs>
  <cellStyles count="1">
    <cellStyle name="Standard" xfId="0" builtinId="0"/>
  </cellStyles>
  <dxfs count="10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6699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theme="5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7E7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1001059</xdr:colOff>
      <xdr:row>3</xdr:row>
      <xdr:rowOff>72285</xdr:rowOff>
    </xdr:from>
    <xdr:to>
      <xdr:col>5</xdr:col>
      <xdr:colOff>1980873</xdr:colOff>
      <xdr:row>7</xdr:row>
      <xdr:rowOff>122712</xdr:rowOff>
    </xdr:to>
    <xdr:sp macro="" textlink="">
      <xdr:nvSpPr>
        <xdr:cNvPr id="2" name="Wolke 1">
          <a:extLst>
            <a:ext uri="{FF2B5EF4-FFF2-40B4-BE49-F238E27FC236}">
              <a16:creationId xmlns:a16="http://schemas.microsoft.com/office/drawing/2014/main" id="{99EB2EEE-BBDD-EB4E-9973-0F9ED3F6F00A}"/>
            </a:ext>
          </a:extLst>
        </xdr:cNvPr>
        <xdr:cNvSpPr/>
      </xdr:nvSpPr>
      <xdr:spPr>
        <a:xfrm rot="905010">
          <a:off x="7097059" y="2218585"/>
          <a:ext cx="3138814" cy="964827"/>
        </a:xfrm>
        <a:prstGeom prst="clou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6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lang="de-DE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Hier ECTS eintragen!</a:t>
          </a:r>
        </a:p>
      </xdr:txBody>
    </xdr:sp>
    <xdr:clientData/>
  </xdr:twoCellAnchor>
  <xdr:twoCellAnchor>
    <xdr:from>
      <xdr:col>4</xdr:col>
      <xdr:colOff>326864</xdr:colOff>
      <xdr:row>5</xdr:row>
      <xdr:rowOff>167609</xdr:rowOff>
    </xdr:from>
    <xdr:to>
      <xdr:col>4</xdr:col>
      <xdr:colOff>972448</xdr:colOff>
      <xdr:row>7</xdr:row>
      <xdr:rowOff>196284</xdr:rowOff>
    </xdr:to>
    <xdr:sp macro="" textlink="">
      <xdr:nvSpPr>
        <xdr:cNvPr id="3" name="Eingebuchteter Pfeil nach rechts 2">
          <a:extLst>
            <a:ext uri="{FF2B5EF4-FFF2-40B4-BE49-F238E27FC236}">
              <a16:creationId xmlns:a16="http://schemas.microsoft.com/office/drawing/2014/main" id="{714B7386-6B65-BC4B-8DB4-EC3AB8A91D1A}"/>
            </a:ext>
          </a:extLst>
        </xdr:cNvPr>
        <xdr:cNvSpPr/>
      </xdr:nvSpPr>
      <xdr:spPr>
        <a:xfrm rot="6229621">
          <a:off x="7506018" y="2678555"/>
          <a:ext cx="511275" cy="645584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C78-6794-AE4B-AFE1-59E37EB052A0}">
  <dimension ref="A1:I114"/>
  <sheetViews>
    <sheetView tabSelected="1" zoomScaleNormal="120" workbookViewId="0">
      <selection activeCell="E70" sqref="E70"/>
    </sheetView>
  </sheetViews>
  <sheetFormatPr baseColWidth="10" defaultColWidth="11.5" defaultRowHeight="15" x14ac:dyDescent="0.2"/>
  <cols>
    <col min="1" max="1" width="49.1640625" customWidth="1"/>
    <col min="2" max="2" width="13.83203125" bestFit="1" customWidth="1"/>
    <col min="3" max="3" width="48.5" customWidth="1"/>
    <col min="4" max="4" width="13.33203125" customWidth="1"/>
    <col min="5" max="5" width="17.33203125" customWidth="1"/>
    <col min="6" max="6" width="36.6640625" customWidth="1"/>
    <col min="7" max="7" width="26.33203125" bestFit="1" customWidth="1"/>
    <col min="8" max="8" width="15" style="2" customWidth="1"/>
    <col min="9" max="9" width="32.83203125" customWidth="1"/>
    <col min="10" max="10" width="48.33203125" customWidth="1"/>
  </cols>
  <sheetData>
    <row r="1" spans="1:8" ht="24" x14ac:dyDescent="0.3">
      <c r="A1" s="8" t="s">
        <v>99</v>
      </c>
      <c r="B1" s="9"/>
      <c r="C1" s="9"/>
      <c r="D1" s="9"/>
      <c r="G1" s="9"/>
    </row>
    <row r="2" spans="1:8" ht="18" customHeight="1" x14ac:dyDescent="0.2">
      <c r="A2" s="47" t="s">
        <v>94</v>
      </c>
      <c r="B2" s="47"/>
      <c r="C2" s="47"/>
      <c r="D2" s="47"/>
      <c r="E2" s="47"/>
      <c r="F2" s="47"/>
      <c r="G2" s="47"/>
      <c r="H2" s="47"/>
    </row>
    <row r="3" spans="1:8" s="1" customFormat="1" ht="125" customHeight="1" x14ac:dyDescent="0.25">
      <c r="A3" s="48" t="s">
        <v>98</v>
      </c>
      <c r="B3" s="48"/>
      <c r="C3" s="48"/>
      <c r="D3" s="48"/>
      <c r="E3" s="48"/>
      <c r="F3" s="48"/>
      <c r="G3" s="48"/>
      <c r="H3" s="49"/>
    </row>
    <row r="4" spans="1:8" ht="19" x14ac:dyDescent="0.25">
      <c r="A4" s="12"/>
      <c r="B4" s="1"/>
      <c r="C4" s="1"/>
      <c r="D4" s="1"/>
      <c r="E4" s="1"/>
      <c r="F4" s="1"/>
      <c r="G4" s="1"/>
      <c r="H4" s="11"/>
    </row>
    <row r="5" spans="1:8" x14ac:dyDescent="0.2">
      <c r="A5" s="22" t="s">
        <v>0</v>
      </c>
      <c r="H5" s="10"/>
    </row>
    <row r="6" spans="1:8" s="1" customFormat="1" ht="19" x14ac:dyDescent="0.25">
      <c r="A6" s="22" t="s">
        <v>1</v>
      </c>
      <c r="B6"/>
      <c r="C6"/>
      <c r="D6"/>
      <c r="E6"/>
      <c r="F6"/>
      <c r="G6"/>
      <c r="H6" s="10"/>
    </row>
    <row r="7" spans="1:8" s="1" customFormat="1" ht="19" x14ac:dyDescent="0.25">
      <c r="A7" s="22" t="s">
        <v>2</v>
      </c>
      <c r="H7" s="11"/>
    </row>
    <row r="8" spans="1:8" s="1" customFormat="1" ht="20" thickBot="1" x14ac:dyDescent="0.3">
      <c r="A8" s="22" t="s">
        <v>86</v>
      </c>
      <c r="H8" s="11"/>
    </row>
    <row r="9" spans="1:8" s="3" customFormat="1" ht="40" x14ac:dyDescent="0.25">
      <c r="A9" s="36" t="s">
        <v>3</v>
      </c>
      <c r="B9" s="37" t="s">
        <v>4</v>
      </c>
      <c r="C9" s="37" t="s">
        <v>5</v>
      </c>
      <c r="D9" s="37" t="s">
        <v>4</v>
      </c>
      <c r="E9" s="24" t="s">
        <v>6</v>
      </c>
      <c r="F9" s="24" t="s">
        <v>7</v>
      </c>
      <c r="G9" s="24" t="s">
        <v>85</v>
      </c>
      <c r="H9" s="25" t="s">
        <v>8</v>
      </c>
    </row>
    <row r="10" spans="1:8" ht="21" x14ac:dyDescent="0.25">
      <c r="A10" s="14"/>
      <c r="E10" s="26"/>
      <c r="F10" s="15"/>
      <c r="G10" s="15"/>
      <c r="H10" s="10"/>
    </row>
    <row r="11" spans="1:8" ht="21" x14ac:dyDescent="0.25">
      <c r="A11" s="16" t="s">
        <v>9</v>
      </c>
      <c r="B11" s="27"/>
      <c r="C11" s="27"/>
      <c r="D11" s="27"/>
      <c r="E11" s="27"/>
      <c r="F11" s="27"/>
      <c r="G11" s="27"/>
      <c r="H11" s="17"/>
    </row>
    <row r="12" spans="1:8" ht="21" x14ac:dyDescent="0.25">
      <c r="A12" s="16" t="s">
        <v>10</v>
      </c>
      <c r="B12" s="27"/>
      <c r="C12" s="27"/>
      <c r="D12" s="27"/>
      <c r="E12" s="27"/>
      <c r="F12" s="27"/>
      <c r="G12" s="27"/>
      <c r="H12" s="17"/>
    </row>
    <row r="13" spans="1:8" ht="16" thickBot="1" x14ac:dyDescent="0.25">
      <c r="A13" s="14"/>
      <c r="B13" s="18"/>
      <c r="D13" s="15"/>
      <c r="E13" s="15"/>
      <c r="F13" s="15"/>
      <c r="G13" s="15"/>
      <c r="H13" s="10"/>
    </row>
    <row r="14" spans="1:8" ht="16" thickBot="1" x14ac:dyDescent="0.25">
      <c r="A14" s="13" t="s">
        <v>97</v>
      </c>
      <c r="B14" s="18">
        <v>9</v>
      </c>
      <c r="C14" s="28" t="s">
        <v>96</v>
      </c>
      <c r="D14" s="15"/>
      <c r="E14" s="5"/>
      <c r="F14" s="23" t="s">
        <v>11</v>
      </c>
      <c r="G14" s="15"/>
      <c r="H14" s="10"/>
    </row>
    <row r="15" spans="1:8" ht="16" thickBot="1" x14ac:dyDescent="0.25">
      <c r="A15" s="14" t="s">
        <v>17</v>
      </c>
      <c r="B15" s="18"/>
      <c r="C15" t="s">
        <v>16</v>
      </c>
      <c r="D15" s="18">
        <v>9</v>
      </c>
      <c r="E15" s="4"/>
      <c r="F15" s="23" t="s">
        <v>11</v>
      </c>
      <c r="G15" s="15"/>
      <c r="H15" s="10"/>
    </row>
    <row r="16" spans="1:8" ht="16" thickBot="1" x14ac:dyDescent="0.25">
      <c r="D16" s="15"/>
      <c r="E16" s="15"/>
      <c r="F16" s="15"/>
      <c r="G16" s="15"/>
      <c r="H16" s="10"/>
    </row>
    <row r="17" spans="1:8" ht="16" thickBot="1" x14ac:dyDescent="0.25">
      <c r="A17" s="13" t="s">
        <v>105</v>
      </c>
      <c r="B17" s="18">
        <v>3</v>
      </c>
      <c r="C17" s="28" t="s">
        <v>106</v>
      </c>
      <c r="E17" s="5"/>
      <c r="F17" s="23" t="s">
        <v>11</v>
      </c>
      <c r="G17" s="15"/>
      <c r="H17" s="10"/>
    </row>
    <row r="18" spans="1:8" ht="16" thickBot="1" x14ac:dyDescent="0.25">
      <c r="A18" s="14" t="s">
        <v>12</v>
      </c>
      <c r="B18" s="18"/>
      <c r="C18" t="s">
        <v>13</v>
      </c>
      <c r="D18" s="18">
        <v>6</v>
      </c>
      <c r="E18" s="4"/>
      <c r="F18" s="23" t="s">
        <v>11</v>
      </c>
      <c r="G18" s="15"/>
      <c r="H18" s="10"/>
    </row>
    <row r="19" spans="1:8" ht="16" thickBot="1" x14ac:dyDescent="0.25">
      <c r="A19" s="14"/>
      <c r="B19" s="18"/>
      <c r="D19" s="15"/>
      <c r="E19" s="15"/>
      <c r="F19" s="15"/>
      <c r="G19" s="15"/>
      <c r="H19" s="10"/>
    </row>
    <row r="20" spans="1:8" ht="16" thickBot="1" x14ac:dyDescent="0.25">
      <c r="A20" s="13" t="s">
        <v>104</v>
      </c>
      <c r="B20" s="18">
        <v>6</v>
      </c>
      <c r="C20" s="28" t="s">
        <v>107</v>
      </c>
      <c r="D20" s="15"/>
      <c r="E20" s="5"/>
      <c r="F20" s="23" t="s">
        <v>11</v>
      </c>
      <c r="G20" s="15"/>
      <c r="H20" s="10"/>
    </row>
    <row r="21" spans="1:8" ht="16" thickBot="1" x14ac:dyDescent="0.25">
      <c r="A21" s="14" t="s">
        <v>19</v>
      </c>
      <c r="B21" s="18"/>
      <c r="C21" t="s">
        <v>18</v>
      </c>
      <c r="D21" s="15">
        <v>6</v>
      </c>
      <c r="E21" s="5"/>
      <c r="F21" s="23" t="s">
        <v>11</v>
      </c>
      <c r="G21" s="15"/>
      <c r="H21" s="10"/>
    </row>
    <row r="22" spans="1:8" ht="16" thickBot="1" x14ac:dyDescent="0.25">
      <c r="A22" s="14"/>
      <c r="B22" s="18"/>
      <c r="C22" s="28" t="s">
        <v>108</v>
      </c>
      <c r="E22" s="15"/>
      <c r="F22" s="15"/>
      <c r="G22" s="15"/>
      <c r="H22" s="10"/>
    </row>
    <row r="23" spans="1:8" ht="16" thickBot="1" x14ac:dyDescent="0.25">
      <c r="A23" s="13" t="s">
        <v>14</v>
      </c>
      <c r="B23" s="18">
        <v>3</v>
      </c>
      <c r="E23" s="5"/>
      <c r="F23" s="23" t="s">
        <v>11</v>
      </c>
      <c r="G23" s="15"/>
      <c r="H23" s="10"/>
    </row>
    <row r="24" spans="1:8" ht="16" thickBot="1" x14ac:dyDescent="0.25">
      <c r="A24" s="14" t="s">
        <v>15</v>
      </c>
      <c r="B24" s="18"/>
      <c r="D24" s="15"/>
      <c r="E24" s="15"/>
      <c r="F24" s="15"/>
      <c r="G24" s="15"/>
      <c r="H24" s="10"/>
    </row>
    <row r="25" spans="1:8" ht="22" thickBot="1" x14ac:dyDescent="0.3">
      <c r="A25" s="19" t="s">
        <v>20</v>
      </c>
      <c r="B25" s="29"/>
      <c r="C25" s="30"/>
      <c r="D25" s="31"/>
      <c r="E25" s="6">
        <f>SUM(E14,E15,E17,E18,E20,E21,E23)</f>
        <v>0</v>
      </c>
      <c r="F25" s="29"/>
      <c r="G25" s="29"/>
      <c r="H25" s="20">
        <f>MAX(0,42-E25)</f>
        <v>42</v>
      </c>
    </row>
    <row r="26" spans="1:8" x14ac:dyDescent="0.2">
      <c r="A26" s="14"/>
      <c r="B26" s="32"/>
      <c r="C26" s="28"/>
      <c r="F26" s="15"/>
      <c r="G26" s="15"/>
      <c r="H26" s="10"/>
    </row>
    <row r="27" spans="1:8" ht="21" x14ac:dyDescent="0.25">
      <c r="A27" s="16" t="s">
        <v>21</v>
      </c>
      <c r="B27" s="33"/>
      <c r="C27" s="33"/>
      <c r="D27" s="33"/>
      <c r="E27" s="33"/>
      <c r="F27" s="33"/>
      <c r="G27" s="33"/>
      <c r="H27" s="21"/>
    </row>
    <row r="28" spans="1:8" ht="21" x14ac:dyDescent="0.25">
      <c r="A28" s="16" t="s">
        <v>100</v>
      </c>
      <c r="B28" s="27"/>
      <c r="C28" s="33"/>
      <c r="D28" s="33"/>
      <c r="E28" s="33"/>
      <c r="F28" s="33"/>
      <c r="G28" s="33"/>
      <c r="H28" s="21"/>
    </row>
    <row r="29" spans="1:8" ht="16" thickBot="1" x14ac:dyDescent="0.25">
      <c r="A29" s="13"/>
      <c r="B29" s="32"/>
      <c r="C29" s="28"/>
      <c r="D29" s="32"/>
      <c r="E29" s="32"/>
      <c r="F29" s="15"/>
      <c r="G29" s="15"/>
      <c r="H29" s="10"/>
    </row>
    <row r="30" spans="1:8" ht="16" thickBot="1" x14ac:dyDescent="0.25">
      <c r="A30" s="13" t="s">
        <v>22</v>
      </c>
      <c r="B30" s="15">
        <v>3</v>
      </c>
      <c r="C30" s="28" t="s">
        <v>23</v>
      </c>
      <c r="E30" s="5"/>
      <c r="F30" s="23" t="s">
        <v>11</v>
      </c>
      <c r="G30" s="15"/>
      <c r="H30" s="10"/>
    </row>
    <row r="31" spans="1:8" ht="16" thickBot="1" x14ac:dyDescent="0.25">
      <c r="A31" s="14" t="s">
        <v>24</v>
      </c>
      <c r="B31" s="15"/>
      <c r="C31" t="s">
        <v>25</v>
      </c>
      <c r="D31" s="15">
        <v>3</v>
      </c>
      <c r="E31" s="4"/>
      <c r="F31" s="23" t="s">
        <v>11</v>
      </c>
      <c r="G31" s="15"/>
      <c r="H31" s="10"/>
    </row>
    <row r="32" spans="1:8" ht="16" thickBot="1" x14ac:dyDescent="0.25">
      <c r="A32" s="14"/>
      <c r="B32" s="15"/>
      <c r="D32" s="15"/>
      <c r="E32" s="15"/>
      <c r="F32" s="15"/>
      <c r="G32" s="15"/>
      <c r="H32" s="10"/>
    </row>
    <row r="33" spans="1:9" ht="16" thickBot="1" x14ac:dyDescent="0.25">
      <c r="A33" s="13" t="s">
        <v>26</v>
      </c>
      <c r="B33" s="15">
        <v>3</v>
      </c>
      <c r="C33" s="28" t="s">
        <v>89</v>
      </c>
      <c r="D33" s="15"/>
      <c r="E33" s="5"/>
      <c r="F33" s="23" t="s">
        <v>11</v>
      </c>
      <c r="G33" s="15"/>
      <c r="H33" s="10"/>
      <c r="I33" s="2"/>
    </row>
    <row r="34" spans="1:9" ht="16" thickBot="1" x14ac:dyDescent="0.25">
      <c r="A34" s="14" t="s">
        <v>27</v>
      </c>
      <c r="B34" s="15"/>
      <c r="C34" t="s">
        <v>28</v>
      </c>
      <c r="D34" s="15">
        <v>3</v>
      </c>
      <c r="E34" s="4"/>
      <c r="F34" s="23" t="s">
        <v>11</v>
      </c>
      <c r="G34" s="15"/>
      <c r="H34" s="10"/>
    </row>
    <row r="35" spans="1:9" ht="16" thickBot="1" x14ac:dyDescent="0.25">
      <c r="A35" s="14"/>
      <c r="B35" s="15"/>
      <c r="D35" s="15"/>
      <c r="E35" s="15"/>
      <c r="F35" s="15"/>
      <c r="G35" s="15"/>
      <c r="H35" s="10"/>
    </row>
    <row r="36" spans="1:9" ht="16" thickBot="1" x14ac:dyDescent="0.25">
      <c r="A36" s="13" t="s">
        <v>88</v>
      </c>
      <c r="B36" s="15">
        <v>3</v>
      </c>
      <c r="C36" s="28" t="s">
        <v>29</v>
      </c>
      <c r="D36" s="15"/>
      <c r="E36" s="5"/>
      <c r="F36" s="23" t="s">
        <v>11</v>
      </c>
      <c r="G36" s="15"/>
      <c r="H36" s="10"/>
    </row>
    <row r="37" spans="1:9" ht="16" thickBot="1" x14ac:dyDescent="0.25">
      <c r="A37" s="14" t="s">
        <v>30</v>
      </c>
      <c r="B37" s="15"/>
      <c r="C37" t="s">
        <v>31</v>
      </c>
      <c r="D37" s="15">
        <v>3</v>
      </c>
      <c r="E37" s="5"/>
      <c r="F37" s="23" t="s">
        <v>11</v>
      </c>
      <c r="G37" s="15"/>
      <c r="H37" s="10"/>
    </row>
    <row r="38" spans="1:9" ht="16" thickBot="1" x14ac:dyDescent="0.25">
      <c r="A38" s="14"/>
      <c r="B38" s="15"/>
      <c r="D38" s="15"/>
      <c r="E38" s="15"/>
      <c r="F38" s="15"/>
      <c r="G38" s="15"/>
      <c r="H38" s="10"/>
    </row>
    <row r="39" spans="1:9" ht="16" thickBot="1" x14ac:dyDescent="0.25">
      <c r="A39" s="13" t="s">
        <v>32</v>
      </c>
      <c r="B39" s="15">
        <v>3</v>
      </c>
      <c r="C39" s="28" t="s">
        <v>33</v>
      </c>
      <c r="D39" s="15"/>
      <c r="E39" s="5"/>
      <c r="F39" s="23" t="s">
        <v>11</v>
      </c>
      <c r="G39" s="15"/>
      <c r="H39" s="10"/>
    </row>
    <row r="40" spans="1:9" ht="16" thickBot="1" x14ac:dyDescent="0.25">
      <c r="A40" s="14" t="s">
        <v>34</v>
      </c>
      <c r="B40" s="15"/>
      <c r="C40" t="s">
        <v>35</v>
      </c>
      <c r="D40" s="15">
        <v>3</v>
      </c>
      <c r="E40" s="4"/>
      <c r="F40" s="23" t="s">
        <v>11</v>
      </c>
      <c r="G40" s="15"/>
      <c r="H40" s="10"/>
    </row>
    <row r="41" spans="1:9" ht="16" thickBot="1" x14ac:dyDescent="0.25">
      <c r="A41" s="14"/>
      <c r="B41" s="15"/>
      <c r="D41" s="15"/>
      <c r="E41" s="15"/>
      <c r="F41" s="15"/>
      <c r="G41" s="15"/>
      <c r="H41" s="10"/>
    </row>
    <row r="42" spans="1:9" ht="16" thickBot="1" x14ac:dyDescent="0.25">
      <c r="A42" s="13" t="s">
        <v>36</v>
      </c>
      <c r="B42" s="15">
        <v>3</v>
      </c>
      <c r="C42" s="28" t="s">
        <v>87</v>
      </c>
      <c r="D42" s="15"/>
      <c r="E42" s="5"/>
      <c r="F42" s="23" t="s">
        <v>11</v>
      </c>
      <c r="G42" s="15"/>
      <c r="H42" s="10"/>
    </row>
    <row r="43" spans="1:9" ht="16" thickBot="1" x14ac:dyDescent="0.25">
      <c r="A43" s="14" t="s">
        <v>37</v>
      </c>
      <c r="B43" s="15"/>
      <c r="C43" t="s">
        <v>38</v>
      </c>
      <c r="D43" s="15">
        <v>3</v>
      </c>
      <c r="E43" s="4"/>
      <c r="F43" s="23" t="s">
        <v>11</v>
      </c>
      <c r="G43" s="15"/>
      <c r="H43" s="10"/>
    </row>
    <row r="44" spans="1:9" ht="16" thickBot="1" x14ac:dyDescent="0.25">
      <c r="A44" s="14"/>
      <c r="B44" s="15"/>
      <c r="D44" s="15"/>
      <c r="E44" s="15"/>
      <c r="F44" s="15"/>
      <c r="G44" s="15"/>
      <c r="H44" s="10"/>
    </row>
    <row r="45" spans="1:9" ht="16" thickBot="1" x14ac:dyDescent="0.25">
      <c r="A45" s="13" t="s">
        <v>39</v>
      </c>
      <c r="B45" s="15">
        <v>3</v>
      </c>
      <c r="C45" s="28" t="s">
        <v>40</v>
      </c>
      <c r="D45" s="15"/>
      <c r="E45" s="5"/>
      <c r="F45" s="23" t="s">
        <v>11</v>
      </c>
      <c r="G45" s="15"/>
      <c r="H45" s="10"/>
    </row>
    <row r="46" spans="1:9" ht="16" thickBot="1" x14ac:dyDescent="0.25">
      <c r="A46" s="14" t="s">
        <v>41</v>
      </c>
      <c r="B46" s="15"/>
      <c r="C46" t="s">
        <v>42</v>
      </c>
      <c r="D46" s="15">
        <v>3</v>
      </c>
      <c r="E46" s="5"/>
      <c r="F46" s="23" t="s">
        <v>11</v>
      </c>
      <c r="G46" s="15"/>
      <c r="H46" s="10"/>
    </row>
    <row r="47" spans="1:9" ht="16" thickBot="1" x14ac:dyDescent="0.25">
      <c r="A47" s="14"/>
      <c r="B47" s="15"/>
      <c r="D47" s="15"/>
      <c r="E47" s="15"/>
      <c r="F47" s="15"/>
      <c r="G47" s="15"/>
      <c r="H47" s="10"/>
    </row>
    <row r="48" spans="1:9" ht="16" thickBot="1" x14ac:dyDescent="0.25">
      <c r="A48" s="13" t="s">
        <v>43</v>
      </c>
      <c r="B48" s="15">
        <v>3</v>
      </c>
      <c r="C48" s="28" t="s">
        <v>95</v>
      </c>
      <c r="D48" s="15"/>
      <c r="E48" s="5"/>
      <c r="F48" s="23" t="s">
        <v>11</v>
      </c>
      <c r="G48" s="15"/>
      <c r="H48" s="10"/>
    </row>
    <row r="49" spans="1:8" ht="16" thickBot="1" x14ac:dyDescent="0.25">
      <c r="A49" s="14" t="s">
        <v>44</v>
      </c>
      <c r="B49" s="15"/>
      <c r="C49" t="s">
        <v>45</v>
      </c>
      <c r="D49" s="15">
        <v>3</v>
      </c>
      <c r="E49" s="5"/>
      <c r="F49" s="23" t="s">
        <v>11</v>
      </c>
      <c r="G49" s="15"/>
      <c r="H49" s="10"/>
    </row>
    <row r="50" spans="1:8" ht="16" thickBot="1" x14ac:dyDescent="0.25">
      <c r="A50" s="14"/>
      <c r="B50" s="15"/>
      <c r="F50" s="15"/>
      <c r="G50" s="15"/>
      <c r="H50" s="10"/>
    </row>
    <row r="51" spans="1:8" ht="22" thickBot="1" x14ac:dyDescent="0.3">
      <c r="A51" s="19" t="s">
        <v>46</v>
      </c>
      <c r="B51" s="34"/>
      <c r="C51" s="34"/>
      <c r="D51" s="34"/>
      <c r="E51" s="6">
        <f>SUM(E30,E31,E33,E34,E36,E37,E39,E40,E42,E43,E45,E46,E48,E49)</f>
        <v>0</v>
      </c>
      <c r="F51" s="29"/>
      <c r="G51" s="29"/>
      <c r="H51" s="20">
        <f>MAX(0,9-E51)</f>
        <v>9</v>
      </c>
    </row>
    <row r="52" spans="1:8" x14ac:dyDescent="0.2">
      <c r="A52" s="14"/>
      <c r="B52" s="15"/>
      <c r="F52" s="15"/>
      <c r="G52" s="15"/>
      <c r="H52" s="10"/>
    </row>
    <row r="53" spans="1:8" ht="21" x14ac:dyDescent="0.25">
      <c r="A53" s="16" t="s">
        <v>47</v>
      </c>
      <c r="B53" s="27"/>
      <c r="C53" s="27"/>
      <c r="D53" s="27"/>
      <c r="E53" s="27"/>
      <c r="F53" s="27"/>
      <c r="G53" s="27"/>
      <c r="H53" s="17"/>
    </row>
    <row r="54" spans="1:8" ht="16" customHeight="1" x14ac:dyDescent="0.25">
      <c r="A54" s="16" t="s">
        <v>101</v>
      </c>
      <c r="B54" s="27"/>
      <c r="C54" s="27"/>
      <c r="D54" s="27"/>
      <c r="E54" s="27"/>
      <c r="F54" s="27"/>
      <c r="G54" s="27"/>
      <c r="H54" s="17"/>
    </row>
    <row r="55" spans="1:8" ht="16" thickBot="1" x14ac:dyDescent="0.25">
      <c r="A55" s="14"/>
      <c r="B55" s="35"/>
      <c r="D55" s="35"/>
      <c r="E55" s="35"/>
      <c r="F55" s="15"/>
      <c r="G55" s="15"/>
      <c r="H55" s="10"/>
    </row>
    <row r="56" spans="1:8" ht="16" thickBot="1" x14ac:dyDescent="0.25">
      <c r="A56" s="13" t="s">
        <v>68</v>
      </c>
      <c r="B56" s="15">
        <v>6</v>
      </c>
      <c r="C56" s="28" t="s">
        <v>48</v>
      </c>
      <c r="D56" s="15"/>
      <c r="E56" s="5"/>
      <c r="F56" s="23" t="s">
        <v>11</v>
      </c>
      <c r="G56" s="15"/>
      <c r="H56" s="10"/>
    </row>
    <row r="57" spans="1:8" ht="16" thickBot="1" x14ac:dyDescent="0.25">
      <c r="A57" s="14" t="s">
        <v>70</v>
      </c>
      <c r="B57" s="15"/>
      <c r="C57" t="s">
        <v>50</v>
      </c>
      <c r="D57" s="15">
        <v>6</v>
      </c>
      <c r="E57" s="4"/>
      <c r="F57" s="23" t="s">
        <v>11</v>
      </c>
      <c r="G57" s="15"/>
      <c r="H57" s="10"/>
    </row>
    <row r="58" spans="1:8" ht="16" thickBot="1" x14ac:dyDescent="0.25">
      <c r="A58" s="14"/>
      <c r="B58" s="15"/>
      <c r="D58" s="15"/>
      <c r="E58" s="15"/>
      <c r="F58" s="15"/>
      <c r="G58" s="15"/>
      <c r="H58" s="10"/>
    </row>
    <row r="59" spans="1:8" ht="16" thickBot="1" x14ac:dyDescent="0.25">
      <c r="A59" s="13" t="s">
        <v>91</v>
      </c>
      <c r="B59" s="15">
        <v>6</v>
      </c>
      <c r="C59" s="28" t="s">
        <v>52</v>
      </c>
      <c r="D59" s="15"/>
      <c r="E59" s="5"/>
      <c r="F59" s="23" t="s">
        <v>11</v>
      </c>
      <c r="G59" s="15"/>
      <c r="H59" s="10"/>
    </row>
    <row r="60" spans="1:8" ht="16" thickBot="1" x14ac:dyDescent="0.25">
      <c r="A60" s="14" t="s">
        <v>49</v>
      </c>
      <c r="B60" s="15"/>
      <c r="C60" t="s">
        <v>54</v>
      </c>
      <c r="D60" s="15">
        <v>6</v>
      </c>
      <c r="E60" s="4"/>
      <c r="F60" s="23" t="s">
        <v>11</v>
      </c>
      <c r="G60" s="15"/>
      <c r="H60" s="10"/>
    </row>
    <row r="61" spans="1:8" ht="16" thickBot="1" x14ac:dyDescent="0.25">
      <c r="A61" s="14"/>
      <c r="B61" s="15"/>
      <c r="D61" s="15"/>
      <c r="E61" s="15"/>
      <c r="F61" s="15"/>
      <c r="G61" s="15"/>
      <c r="H61" s="10"/>
    </row>
    <row r="62" spans="1:8" ht="16" thickBot="1" x14ac:dyDescent="0.25">
      <c r="A62" s="13" t="s">
        <v>51</v>
      </c>
      <c r="B62" s="15">
        <v>6</v>
      </c>
      <c r="C62" s="28" t="s">
        <v>92</v>
      </c>
      <c r="D62" s="15"/>
      <c r="E62" s="5"/>
      <c r="F62" s="23" t="s">
        <v>11</v>
      </c>
      <c r="G62" s="15"/>
      <c r="H62" s="10"/>
    </row>
    <row r="63" spans="1:8" ht="16" thickBot="1" x14ac:dyDescent="0.25">
      <c r="A63" s="14" t="s">
        <v>53</v>
      </c>
      <c r="B63" s="15"/>
      <c r="C63" t="s">
        <v>57</v>
      </c>
      <c r="D63" s="15">
        <v>6</v>
      </c>
      <c r="E63" s="5"/>
      <c r="F63" s="23" t="s">
        <v>11</v>
      </c>
      <c r="G63" s="15"/>
      <c r="H63" s="10"/>
    </row>
    <row r="64" spans="1:8" ht="16" thickBot="1" x14ac:dyDescent="0.25">
      <c r="A64" s="14"/>
      <c r="B64" s="15"/>
      <c r="D64" s="15"/>
      <c r="E64" s="15"/>
      <c r="F64" s="15"/>
      <c r="G64" s="15"/>
      <c r="H64" s="10"/>
    </row>
    <row r="65" spans="1:8" ht="16" thickBot="1" x14ac:dyDescent="0.25">
      <c r="A65" s="13" t="s">
        <v>55</v>
      </c>
      <c r="B65" s="15">
        <v>6</v>
      </c>
      <c r="C65" s="28" t="s">
        <v>58</v>
      </c>
      <c r="D65" s="15"/>
      <c r="E65" s="5"/>
      <c r="F65" s="23" t="s">
        <v>11</v>
      </c>
      <c r="G65" s="15"/>
      <c r="H65" s="10"/>
    </row>
    <row r="66" spans="1:8" ht="16" thickBot="1" x14ac:dyDescent="0.25">
      <c r="A66" s="14" t="s">
        <v>56</v>
      </c>
      <c r="B66" s="15"/>
      <c r="C66" t="s">
        <v>60</v>
      </c>
      <c r="D66" s="15">
        <v>6</v>
      </c>
      <c r="E66" s="4"/>
      <c r="F66" s="23" t="s">
        <v>11</v>
      </c>
      <c r="G66" s="15"/>
      <c r="H66" s="10"/>
    </row>
    <row r="67" spans="1:8" ht="16" thickBot="1" x14ac:dyDescent="0.25">
      <c r="A67" s="14"/>
      <c r="B67" s="15"/>
      <c r="D67" s="15"/>
      <c r="E67" s="15"/>
      <c r="F67" s="15"/>
      <c r="G67" s="15"/>
      <c r="H67" s="10"/>
    </row>
    <row r="68" spans="1:8" ht="16" thickBot="1" x14ac:dyDescent="0.25">
      <c r="A68" s="13" t="s">
        <v>90</v>
      </c>
      <c r="B68" s="15">
        <v>6</v>
      </c>
      <c r="C68" s="28" t="s">
        <v>62</v>
      </c>
      <c r="D68" s="15"/>
      <c r="E68" s="5"/>
      <c r="F68" s="23" t="s">
        <v>11</v>
      </c>
      <c r="G68" s="15"/>
      <c r="H68" s="10"/>
    </row>
    <row r="69" spans="1:8" ht="16" thickBot="1" x14ac:dyDescent="0.25">
      <c r="A69" s="14" t="s">
        <v>59</v>
      </c>
      <c r="B69" s="15"/>
      <c r="C69" t="s">
        <v>64</v>
      </c>
      <c r="D69" s="15">
        <v>6</v>
      </c>
      <c r="E69" s="4"/>
      <c r="F69" s="23" t="s">
        <v>11</v>
      </c>
      <c r="G69" s="15"/>
      <c r="H69" s="10"/>
    </row>
    <row r="70" spans="1:8" ht="16" thickBot="1" x14ac:dyDescent="0.25">
      <c r="A70" s="14"/>
      <c r="B70" s="15"/>
      <c r="D70" s="15"/>
      <c r="E70" s="15"/>
      <c r="F70" s="15"/>
      <c r="G70" s="15"/>
      <c r="H70" s="10"/>
    </row>
    <row r="71" spans="1:8" ht="16" thickBot="1" x14ac:dyDescent="0.25">
      <c r="A71" s="13" t="s">
        <v>61</v>
      </c>
      <c r="B71" s="15">
        <v>6</v>
      </c>
      <c r="C71" s="28" t="s">
        <v>65</v>
      </c>
      <c r="D71" s="15"/>
      <c r="E71" s="5"/>
      <c r="F71" s="23" t="s">
        <v>11</v>
      </c>
      <c r="G71" s="15"/>
      <c r="H71" s="10"/>
    </row>
    <row r="72" spans="1:8" ht="16" thickBot="1" x14ac:dyDescent="0.25">
      <c r="A72" s="14" t="s">
        <v>63</v>
      </c>
      <c r="B72" s="15"/>
      <c r="C72" t="s">
        <v>67</v>
      </c>
      <c r="D72" s="15">
        <v>6</v>
      </c>
      <c r="E72" s="5"/>
      <c r="F72" s="23" t="s">
        <v>11</v>
      </c>
      <c r="G72" s="15"/>
      <c r="H72" s="10"/>
    </row>
    <row r="73" spans="1:8" ht="16" thickBot="1" x14ac:dyDescent="0.25">
      <c r="A73" s="14"/>
      <c r="D73" s="15"/>
      <c r="E73" s="15"/>
      <c r="F73" s="15"/>
      <c r="G73" s="15"/>
      <c r="H73" s="10"/>
    </row>
    <row r="74" spans="1:8" ht="16" thickBot="1" x14ac:dyDescent="0.25">
      <c r="A74" s="13" t="s">
        <v>93</v>
      </c>
      <c r="B74" s="15">
        <v>6</v>
      </c>
      <c r="C74" s="28" t="s">
        <v>69</v>
      </c>
      <c r="D74" s="15"/>
      <c r="E74" s="5"/>
      <c r="F74" s="23" t="s">
        <v>11</v>
      </c>
      <c r="G74" s="15"/>
      <c r="H74" s="10"/>
    </row>
    <row r="75" spans="1:8" ht="16" thickBot="1" x14ac:dyDescent="0.25">
      <c r="A75" s="14" t="s">
        <v>66</v>
      </c>
      <c r="B75" s="15"/>
      <c r="C75" t="s">
        <v>71</v>
      </c>
      <c r="D75" s="15">
        <v>6</v>
      </c>
      <c r="E75" s="5"/>
      <c r="F75" s="23" t="s">
        <v>11</v>
      </c>
      <c r="G75" s="15"/>
      <c r="H75" s="10"/>
    </row>
    <row r="76" spans="1:8" ht="16" thickBot="1" x14ac:dyDescent="0.25">
      <c r="A76" s="14"/>
      <c r="D76" s="15"/>
      <c r="E76" s="15"/>
      <c r="F76" s="15"/>
      <c r="G76" s="15"/>
      <c r="H76" s="10"/>
    </row>
    <row r="77" spans="1:8" ht="16" thickBot="1" x14ac:dyDescent="0.25">
      <c r="A77" s="13" t="s">
        <v>82</v>
      </c>
      <c r="B77" s="15">
        <v>6</v>
      </c>
      <c r="C77" s="28" t="s">
        <v>80</v>
      </c>
      <c r="D77" s="15"/>
      <c r="E77" s="5"/>
      <c r="F77" s="23" t="s">
        <v>11</v>
      </c>
      <c r="G77" s="15"/>
      <c r="H77" s="10"/>
    </row>
    <row r="78" spans="1:8" ht="16" thickBot="1" x14ac:dyDescent="0.25">
      <c r="A78" s="14" t="s">
        <v>83</v>
      </c>
      <c r="B78" s="15"/>
      <c r="C78" t="s">
        <v>81</v>
      </c>
      <c r="D78" s="15">
        <v>6</v>
      </c>
      <c r="E78" s="5"/>
      <c r="F78" s="23" t="s">
        <v>11</v>
      </c>
      <c r="G78" s="15"/>
      <c r="H78" s="10"/>
    </row>
    <row r="79" spans="1:8" ht="16" thickBot="1" x14ac:dyDescent="0.25">
      <c r="A79" s="14"/>
      <c r="D79" s="15"/>
      <c r="E79" s="15"/>
      <c r="F79" s="15"/>
      <c r="G79" s="15"/>
      <c r="H79" s="10"/>
    </row>
    <row r="80" spans="1:8" ht="16" thickBot="1" x14ac:dyDescent="0.25">
      <c r="A80" s="13" t="s">
        <v>82</v>
      </c>
      <c r="B80" s="15">
        <v>6</v>
      </c>
      <c r="C80" s="28" t="s">
        <v>82</v>
      </c>
      <c r="D80" s="15"/>
      <c r="E80" s="5"/>
      <c r="F80" s="23" t="s">
        <v>11</v>
      </c>
      <c r="H80"/>
    </row>
    <row r="81" spans="1:8" ht="16" thickBot="1" x14ac:dyDescent="0.25">
      <c r="A81" s="14" t="s">
        <v>83</v>
      </c>
      <c r="B81" s="15"/>
      <c r="C81" t="s">
        <v>83</v>
      </c>
      <c r="D81" s="15">
        <v>6</v>
      </c>
      <c r="E81" s="5"/>
      <c r="F81" s="23" t="s">
        <v>11</v>
      </c>
      <c r="G81" s="15"/>
      <c r="H81" s="10"/>
    </row>
    <row r="82" spans="1:8" ht="16" thickBot="1" x14ac:dyDescent="0.25">
      <c r="A82" s="14"/>
      <c r="B82" s="15"/>
      <c r="D82" s="15"/>
      <c r="E82" s="15"/>
      <c r="F82" s="15"/>
      <c r="G82" s="15"/>
      <c r="H82" s="10"/>
    </row>
    <row r="83" spans="1:8" ht="22" thickBot="1" x14ac:dyDescent="0.3">
      <c r="A83" s="19" t="s">
        <v>72</v>
      </c>
      <c r="B83" s="34"/>
      <c r="C83" s="34"/>
      <c r="D83" s="34"/>
      <c r="E83" s="6">
        <f>SUM(E56,E57,E59,E60,E62,E63,E65,E66,E68,E69,E71,E72,E74,E75,E77,E78,E80,E81)</f>
        <v>0</v>
      </c>
      <c r="F83" s="29"/>
      <c r="G83" s="29"/>
      <c r="H83" s="20">
        <f>MAX(0,6-E83)</f>
        <v>6</v>
      </c>
    </row>
    <row r="84" spans="1:8" x14ac:dyDescent="0.2">
      <c r="A84" s="14"/>
      <c r="B84" s="15"/>
      <c r="D84" s="15"/>
      <c r="E84" s="15"/>
      <c r="F84" s="15"/>
      <c r="G84" s="15"/>
      <c r="H84" s="10"/>
    </row>
    <row r="85" spans="1:8" ht="21" x14ac:dyDescent="0.25">
      <c r="A85" s="16" t="s">
        <v>102</v>
      </c>
      <c r="B85" s="27"/>
      <c r="C85" s="27"/>
      <c r="D85" s="27"/>
      <c r="E85" s="27"/>
      <c r="F85" s="27"/>
      <c r="G85" s="27"/>
      <c r="H85" s="17"/>
    </row>
    <row r="86" spans="1:8" ht="16" thickBot="1" x14ac:dyDescent="0.25">
      <c r="A86" s="14"/>
      <c r="B86" s="35"/>
      <c r="D86" s="35"/>
      <c r="F86" s="18"/>
      <c r="G86" s="18"/>
      <c r="H86" s="10"/>
    </row>
    <row r="87" spans="1:8" ht="16" thickBot="1" x14ac:dyDescent="0.25">
      <c r="A87" s="28" t="s">
        <v>84</v>
      </c>
      <c r="B87" s="15">
        <v>3</v>
      </c>
      <c r="C87" s="28" t="s">
        <v>73</v>
      </c>
      <c r="E87" s="5"/>
      <c r="F87" s="23" t="s">
        <v>11</v>
      </c>
      <c r="G87" s="18"/>
      <c r="H87" s="10"/>
    </row>
    <row r="88" spans="1:8" ht="16" thickBot="1" x14ac:dyDescent="0.25">
      <c r="A88" t="s">
        <v>74</v>
      </c>
      <c r="C88" t="s">
        <v>74</v>
      </c>
      <c r="D88" s="15">
        <v>3</v>
      </c>
      <c r="E88" s="5"/>
      <c r="F88" s="23" t="s">
        <v>11</v>
      </c>
      <c r="G88" s="18"/>
      <c r="H88" s="10"/>
    </row>
    <row r="89" spans="1:8" ht="16" thickBot="1" x14ac:dyDescent="0.25">
      <c r="A89" s="14"/>
      <c r="E89" s="18"/>
      <c r="F89" s="18"/>
      <c r="G89" s="18"/>
      <c r="H89" s="10"/>
    </row>
    <row r="90" spans="1:8" ht="16" thickBot="1" x14ac:dyDescent="0.25">
      <c r="A90" s="28" t="s">
        <v>73</v>
      </c>
      <c r="B90" s="15">
        <v>3</v>
      </c>
      <c r="C90" s="28" t="s">
        <v>73</v>
      </c>
      <c r="E90" s="5"/>
      <c r="F90" s="23" t="s">
        <v>11</v>
      </c>
      <c r="G90" s="18"/>
      <c r="H90" s="10"/>
    </row>
    <row r="91" spans="1:8" ht="16" thickBot="1" x14ac:dyDescent="0.25">
      <c r="A91" t="s">
        <v>74</v>
      </c>
      <c r="C91" t="s">
        <v>74</v>
      </c>
      <c r="D91" s="15">
        <v>3</v>
      </c>
      <c r="E91" s="5"/>
      <c r="F91" s="23" t="s">
        <v>11</v>
      </c>
      <c r="G91" s="18"/>
      <c r="H91" s="10"/>
    </row>
    <row r="92" spans="1:8" ht="16" thickBot="1" x14ac:dyDescent="0.25">
      <c r="A92" s="14"/>
      <c r="E92" s="18"/>
      <c r="F92" s="18"/>
      <c r="G92" s="18"/>
      <c r="H92" s="10"/>
    </row>
    <row r="93" spans="1:8" ht="16" thickBot="1" x14ac:dyDescent="0.25">
      <c r="A93" s="28" t="s">
        <v>73</v>
      </c>
      <c r="B93" s="15">
        <v>3</v>
      </c>
      <c r="C93" s="28" t="s">
        <v>73</v>
      </c>
      <c r="E93" s="5"/>
      <c r="F93" s="23" t="s">
        <v>11</v>
      </c>
      <c r="G93" s="18"/>
      <c r="H93" s="10"/>
    </row>
    <row r="94" spans="1:8" ht="16" thickBot="1" x14ac:dyDescent="0.25">
      <c r="A94" t="s">
        <v>74</v>
      </c>
      <c r="C94" t="s">
        <v>74</v>
      </c>
      <c r="D94" s="15">
        <v>3</v>
      </c>
      <c r="E94" s="5"/>
      <c r="F94" s="23" t="s">
        <v>11</v>
      </c>
      <c r="G94" s="18"/>
      <c r="H94" s="10"/>
    </row>
    <row r="95" spans="1:8" x14ac:dyDescent="0.2">
      <c r="A95" s="14"/>
      <c r="E95" s="18"/>
      <c r="F95" s="18"/>
      <c r="G95" s="18"/>
      <c r="H95" s="10"/>
    </row>
    <row r="96" spans="1:8" ht="16" thickBot="1" x14ac:dyDescent="0.25">
      <c r="A96" s="14"/>
      <c r="F96" s="18"/>
      <c r="G96" s="18"/>
      <c r="H96" s="10"/>
    </row>
    <row r="97" spans="1:8" ht="16" thickBot="1" x14ac:dyDescent="0.25">
      <c r="A97" s="13" t="s">
        <v>75</v>
      </c>
      <c r="E97" s="7">
        <f>MAX(0,E25-42)</f>
        <v>0</v>
      </c>
      <c r="H97" s="10"/>
    </row>
    <row r="98" spans="1:8" ht="16" thickBot="1" x14ac:dyDescent="0.25">
      <c r="A98" s="13" t="s">
        <v>76</v>
      </c>
      <c r="E98" s="7">
        <f>MAX(0,E51-9)</f>
        <v>0</v>
      </c>
      <c r="H98" s="10"/>
    </row>
    <row r="99" spans="1:8" ht="16" thickBot="1" x14ac:dyDescent="0.25">
      <c r="A99" s="13" t="s">
        <v>77</v>
      </c>
      <c r="E99" s="7">
        <f>MAX(0,E83-6)</f>
        <v>0</v>
      </c>
      <c r="F99" s="15"/>
      <c r="H99" s="10"/>
    </row>
    <row r="100" spans="1:8" ht="16" thickBot="1" x14ac:dyDescent="0.25">
      <c r="A100" s="14"/>
      <c r="F100" s="15"/>
      <c r="H100" s="10"/>
    </row>
    <row r="101" spans="1:8" ht="22" thickBot="1" x14ac:dyDescent="0.3">
      <c r="A101" s="19" t="s">
        <v>78</v>
      </c>
      <c r="B101" s="34"/>
      <c r="C101" s="34"/>
      <c r="D101" s="40"/>
      <c r="E101" s="41">
        <f>SUM(E87,E88,E90,E91,E93,E94)+E97+E98+E99</f>
        <v>0</v>
      </c>
      <c r="F101" s="39"/>
      <c r="G101" s="29"/>
      <c r="H101" s="46">
        <f>MAX(0,3-E101)</f>
        <v>3</v>
      </c>
    </row>
    <row r="102" spans="1:8" ht="22" thickBot="1" x14ac:dyDescent="0.3">
      <c r="A102" s="42" t="s">
        <v>103</v>
      </c>
      <c r="B102" s="43"/>
      <c r="C102" s="43"/>
      <c r="D102" s="43"/>
      <c r="E102" s="38">
        <f>SUM((42-H25)+(9-H51)+(6-H83)+(3-H101))</f>
        <v>0</v>
      </c>
      <c r="F102" s="43"/>
      <c r="G102" s="45" t="s">
        <v>79</v>
      </c>
      <c r="H102" s="44">
        <f>60-E102</f>
        <v>60</v>
      </c>
    </row>
    <row r="104" spans="1:8" x14ac:dyDescent="0.2">
      <c r="F104" s="18"/>
      <c r="G104" s="2"/>
      <c r="H104"/>
    </row>
    <row r="105" spans="1:8" x14ac:dyDescent="0.2">
      <c r="F105" s="15"/>
    </row>
    <row r="106" spans="1:8" x14ac:dyDescent="0.2">
      <c r="F106" s="15"/>
    </row>
    <row r="111" spans="1:8" x14ac:dyDescent="0.2">
      <c r="F111" s="2"/>
    </row>
    <row r="112" spans="1:8" x14ac:dyDescent="0.2">
      <c r="F112" s="2"/>
    </row>
    <row r="113" spans="6:6" x14ac:dyDescent="0.2">
      <c r="F113" s="2"/>
    </row>
    <row r="114" spans="6:6" x14ac:dyDescent="0.2">
      <c r="F114" s="2"/>
    </row>
  </sheetData>
  <mergeCells count="2">
    <mergeCell ref="A2:H2"/>
    <mergeCell ref="A3:H3"/>
  </mergeCells>
  <conditionalFormatting sqref="F14:F15 F99:F100">
    <cfRule type="containsText" dxfId="104" priority="204" operator="containsText" text="bereits erfolgreich absolviert">
      <formula>NOT(ISERROR(SEARCH("bereits erfolgreich absolviert",F14)))</formula>
    </cfRule>
    <cfRule type="containsText" dxfId="103" priority="203" operator="containsText" text="gebucht aktuelles Semester">
      <formula>NOT(ISERROR(SEARCH("gebucht aktuelles Semester",F14)))</formula>
    </cfRule>
    <cfRule type="containsText" dxfId="102" priority="202" operator="containsText" text="im Ausland geplant/absolviert/angerechnet">
      <formula>NOT(ISERROR(SEARCH("im Ausland geplant/absolviert/angerechnet",F14)))</formula>
    </cfRule>
    <cfRule type="containsText" dxfId="101" priority="201" operator="containsText" text="zukünftig geplant">
      <formula>NOT(ISERROR(SEARCH("zukünftig geplant",F14)))</formula>
    </cfRule>
  </conditionalFormatting>
  <conditionalFormatting sqref="F17:F18">
    <cfRule type="containsText" dxfId="100" priority="177" operator="containsText" text="zukünftig geplant">
      <formula>NOT(ISERROR(SEARCH("zukünftig geplant",F17)))</formula>
    </cfRule>
    <cfRule type="containsText" dxfId="99" priority="180" operator="containsText" text="bereits erfolgreich absolviert">
      <formula>NOT(ISERROR(SEARCH("bereits erfolgreich absolviert",F17)))</formula>
    </cfRule>
    <cfRule type="containsText" dxfId="98" priority="179" operator="containsText" text="gebucht aktuelles Semester">
      <formula>NOT(ISERROR(SEARCH("gebucht aktuelles Semester",F17)))</formula>
    </cfRule>
    <cfRule type="containsText" dxfId="97" priority="178" operator="containsText" text="im Ausland geplant/absolviert/angerechnet">
      <formula>NOT(ISERROR(SEARCH("im Ausland geplant/absolviert/angerechnet",F17)))</formula>
    </cfRule>
  </conditionalFormatting>
  <conditionalFormatting sqref="F20:F21">
    <cfRule type="containsText" dxfId="96" priority="169" operator="containsText" text="zukünftig geplant">
      <formula>NOT(ISERROR(SEARCH("zukünftig geplant",F20)))</formula>
    </cfRule>
    <cfRule type="containsText" dxfId="95" priority="170" operator="containsText" text="im Ausland geplant/absolviert/angerechnet">
      <formula>NOT(ISERROR(SEARCH("im Ausland geplant/absolviert/angerechnet",F20)))</formula>
    </cfRule>
    <cfRule type="containsText" dxfId="94" priority="171" operator="containsText" text="gebucht aktuelles Semester">
      <formula>NOT(ISERROR(SEARCH("gebucht aktuelles Semester",F20)))</formula>
    </cfRule>
    <cfRule type="containsText" dxfId="93" priority="172" operator="containsText" text="bereits erfolgreich absolviert">
      <formula>NOT(ISERROR(SEARCH("bereits erfolgreich absolviert",F20)))</formula>
    </cfRule>
  </conditionalFormatting>
  <conditionalFormatting sqref="F23">
    <cfRule type="containsText" dxfId="92" priority="165" operator="containsText" text="zukünftig geplant">
      <formula>NOT(ISERROR(SEARCH("zukünftig geplant",F23)))</formula>
    </cfRule>
    <cfRule type="containsText" dxfId="91" priority="166" operator="containsText" text="im Ausland geplant/absolviert/angerechnet">
      <formula>NOT(ISERROR(SEARCH("im Ausland geplant/absolviert/angerechnet",F23)))</formula>
    </cfRule>
    <cfRule type="containsText" dxfId="90" priority="167" operator="containsText" text="gebucht aktuelles Semester">
      <formula>NOT(ISERROR(SEARCH("gebucht aktuelles Semester",F23)))</formula>
    </cfRule>
    <cfRule type="containsText" dxfId="89" priority="168" operator="containsText" text="bereits erfolgreich absolviert">
      <formula>NOT(ISERROR(SEARCH("bereits erfolgreich absolviert",F23)))</formula>
    </cfRule>
  </conditionalFormatting>
  <conditionalFormatting sqref="F30:F31">
    <cfRule type="containsText" dxfId="88" priority="159" operator="containsText" text="gebucht aktuelles Semester">
      <formula>NOT(ISERROR(SEARCH("gebucht aktuelles Semester",F30)))</formula>
    </cfRule>
    <cfRule type="containsText" dxfId="87" priority="158" operator="containsText" text="im Ausland geplant/absolviert/angerechnet">
      <formula>NOT(ISERROR(SEARCH("im Ausland geplant/absolviert/angerechnet",F30)))</formula>
    </cfRule>
    <cfRule type="containsText" dxfId="86" priority="157" operator="containsText" text="zukünftig geplant">
      <formula>NOT(ISERROR(SEARCH("zukünftig geplant",F30)))</formula>
    </cfRule>
    <cfRule type="containsText" dxfId="85" priority="160" operator="containsText" text="bereits erfolgreich absolviert">
      <formula>NOT(ISERROR(SEARCH("bereits erfolgreich absolviert",F30)))</formula>
    </cfRule>
  </conditionalFormatting>
  <conditionalFormatting sqref="F33:F34">
    <cfRule type="containsText" dxfId="84" priority="152" operator="containsText" text="bereits erfolgreich absolviert">
      <formula>NOT(ISERROR(SEARCH("bereits erfolgreich absolviert",F33)))</formula>
    </cfRule>
    <cfRule type="containsText" dxfId="83" priority="151" operator="containsText" text="gebucht aktuelles Semester">
      <formula>NOT(ISERROR(SEARCH("gebucht aktuelles Semester",F33)))</formula>
    </cfRule>
    <cfRule type="containsText" dxfId="82" priority="150" operator="containsText" text="im Ausland geplant/absolviert/angerechnet">
      <formula>NOT(ISERROR(SEARCH("im Ausland geplant/absolviert/angerechnet",F33)))</formula>
    </cfRule>
    <cfRule type="containsText" dxfId="81" priority="149" operator="containsText" text="zukünftig geplant">
      <formula>NOT(ISERROR(SEARCH("zukünftig geplant",F33)))</formula>
    </cfRule>
  </conditionalFormatting>
  <conditionalFormatting sqref="F36:F37">
    <cfRule type="containsText" dxfId="80" priority="144" operator="containsText" text="bereits erfolgreich absolviert">
      <formula>NOT(ISERROR(SEARCH("bereits erfolgreich absolviert",F36)))</formula>
    </cfRule>
    <cfRule type="containsText" dxfId="79" priority="143" operator="containsText" text="gebucht aktuelles Semester">
      <formula>NOT(ISERROR(SEARCH("gebucht aktuelles Semester",F36)))</formula>
    </cfRule>
    <cfRule type="containsText" dxfId="78" priority="142" operator="containsText" text="im Ausland geplant/absolviert/angerechnet">
      <formula>NOT(ISERROR(SEARCH("im Ausland geplant/absolviert/angerechnet",F36)))</formula>
    </cfRule>
    <cfRule type="containsText" dxfId="77" priority="141" operator="containsText" text="zukünftig geplant">
      <formula>NOT(ISERROR(SEARCH("zukünftig geplant",F36)))</formula>
    </cfRule>
  </conditionalFormatting>
  <conditionalFormatting sqref="F39:F40">
    <cfRule type="containsText" dxfId="76" priority="136" operator="containsText" text="bereits erfolgreich absolviert">
      <formula>NOT(ISERROR(SEARCH("bereits erfolgreich absolviert",F39)))</formula>
    </cfRule>
    <cfRule type="containsText" dxfId="75" priority="135" operator="containsText" text="gebucht aktuelles Semester">
      <formula>NOT(ISERROR(SEARCH("gebucht aktuelles Semester",F39)))</formula>
    </cfRule>
    <cfRule type="containsText" dxfId="74" priority="134" operator="containsText" text="im Ausland geplant/absolviert/angerechnet">
      <formula>NOT(ISERROR(SEARCH("im Ausland geplant/absolviert/angerechnet",F39)))</formula>
    </cfRule>
    <cfRule type="containsText" dxfId="73" priority="133" operator="containsText" text="zukünftig geplant">
      <formula>NOT(ISERROR(SEARCH("zukünftig geplant",F39)))</formula>
    </cfRule>
  </conditionalFormatting>
  <conditionalFormatting sqref="F42:F43">
    <cfRule type="containsText" dxfId="72" priority="128" operator="containsText" text="bereits erfolgreich absolviert">
      <formula>NOT(ISERROR(SEARCH("bereits erfolgreich absolviert",F42)))</formula>
    </cfRule>
    <cfRule type="containsText" dxfId="71" priority="127" operator="containsText" text="gebucht aktuelles Semester">
      <formula>NOT(ISERROR(SEARCH("gebucht aktuelles Semester",F42)))</formula>
    </cfRule>
    <cfRule type="containsText" dxfId="70" priority="126" operator="containsText" text="im Ausland geplant/absolviert/angerechnet">
      <formula>NOT(ISERROR(SEARCH("im Ausland geplant/absolviert/angerechnet",F42)))</formula>
    </cfRule>
    <cfRule type="containsText" dxfId="69" priority="125" operator="containsText" text="zukünftig geplant">
      <formula>NOT(ISERROR(SEARCH("zukünftig geplant",F42)))</formula>
    </cfRule>
  </conditionalFormatting>
  <conditionalFormatting sqref="F45:F46">
    <cfRule type="containsText" dxfId="68" priority="117" operator="containsText" text="zukünftig geplant">
      <formula>NOT(ISERROR(SEARCH("zukünftig geplant",F45)))</formula>
    </cfRule>
    <cfRule type="containsText" dxfId="67" priority="120" operator="containsText" text="bereits erfolgreich absolviert">
      <formula>NOT(ISERROR(SEARCH("bereits erfolgreich absolviert",F45)))</formula>
    </cfRule>
    <cfRule type="containsText" dxfId="66" priority="119" operator="containsText" text="gebucht aktuelles Semester">
      <formula>NOT(ISERROR(SEARCH("gebucht aktuelles Semester",F45)))</formula>
    </cfRule>
    <cfRule type="containsText" dxfId="65" priority="118" operator="containsText" text="im Ausland geplant/absolviert/angerechnet">
      <formula>NOT(ISERROR(SEARCH("im Ausland geplant/absolviert/angerechnet",F45)))</formula>
    </cfRule>
  </conditionalFormatting>
  <conditionalFormatting sqref="F48:F49">
    <cfRule type="containsText" dxfId="64" priority="112" operator="containsText" text="bereits erfolgreich absolviert">
      <formula>NOT(ISERROR(SEARCH("bereits erfolgreich absolviert",F48)))</formula>
    </cfRule>
    <cfRule type="containsText" dxfId="63" priority="109" operator="containsText" text="zukünftig geplant">
      <formula>NOT(ISERROR(SEARCH("zukünftig geplant",F48)))</formula>
    </cfRule>
    <cfRule type="containsText" dxfId="62" priority="110" operator="containsText" text="im Ausland geplant/absolviert/angerechnet">
      <formula>NOT(ISERROR(SEARCH("im Ausland geplant/absolviert/angerechnet",F48)))</formula>
    </cfRule>
    <cfRule type="containsText" dxfId="61" priority="111" operator="containsText" text="gebucht aktuelles Semester">
      <formula>NOT(ISERROR(SEARCH("gebucht aktuelles Semester",F48)))</formula>
    </cfRule>
  </conditionalFormatting>
  <conditionalFormatting sqref="F56:F57">
    <cfRule type="containsText" dxfId="60" priority="101" operator="containsText" text="zukünftig geplant">
      <formula>NOT(ISERROR(SEARCH("zukünftig geplant",F56)))</formula>
    </cfRule>
    <cfRule type="containsText" dxfId="59" priority="102" operator="containsText" text="im Ausland geplant/absolviert/angerechnet">
      <formula>NOT(ISERROR(SEARCH("im Ausland geplant/absolviert/angerechnet",F56)))</formula>
    </cfRule>
    <cfRule type="containsText" dxfId="58" priority="103" operator="containsText" text="gebucht aktuelles Semester">
      <formula>NOT(ISERROR(SEARCH("gebucht aktuelles Semester",F56)))</formula>
    </cfRule>
    <cfRule type="containsText" dxfId="57" priority="104" operator="containsText" text="bereits erfolgreich absolviert">
      <formula>NOT(ISERROR(SEARCH("bereits erfolgreich absolviert",F56)))</formula>
    </cfRule>
  </conditionalFormatting>
  <conditionalFormatting sqref="F59:F60">
    <cfRule type="containsText" dxfId="56" priority="93" operator="containsText" text="zukünftig geplant">
      <formula>NOT(ISERROR(SEARCH("zukünftig geplant",F59)))</formula>
    </cfRule>
    <cfRule type="containsText" dxfId="55" priority="94" operator="containsText" text="im Ausland geplant/absolviert/angerechnet">
      <formula>NOT(ISERROR(SEARCH("im Ausland geplant/absolviert/angerechnet",F59)))</formula>
    </cfRule>
    <cfRule type="containsText" dxfId="54" priority="95" operator="containsText" text="gebucht aktuelles Semester">
      <formula>NOT(ISERROR(SEARCH("gebucht aktuelles Semester",F59)))</formula>
    </cfRule>
    <cfRule type="containsText" dxfId="53" priority="96" operator="containsText" text="bereits erfolgreich absolviert">
      <formula>NOT(ISERROR(SEARCH("bereits erfolgreich absolviert",F59)))</formula>
    </cfRule>
  </conditionalFormatting>
  <conditionalFormatting sqref="F62:F63">
    <cfRule type="containsText" dxfId="52" priority="86" operator="containsText" text="im Ausland geplant/absolviert/angerechnet">
      <formula>NOT(ISERROR(SEARCH("im Ausland geplant/absolviert/angerechnet",F62)))</formula>
    </cfRule>
    <cfRule type="containsText" dxfId="51" priority="88" operator="containsText" text="bereits erfolgreich absolviert">
      <formula>NOT(ISERROR(SEARCH("bereits erfolgreich absolviert",F62)))</formula>
    </cfRule>
    <cfRule type="containsText" dxfId="50" priority="87" operator="containsText" text="gebucht aktuelles Semester">
      <formula>NOT(ISERROR(SEARCH("gebucht aktuelles Semester",F62)))</formula>
    </cfRule>
    <cfRule type="containsText" dxfId="49" priority="85" operator="containsText" text="zukünftig geplant">
      <formula>NOT(ISERROR(SEARCH("zukünftig geplant",F62)))</formula>
    </cfRule>
  </conditionalFormatting>
  <conditionalFormatting sqref="F65:F66">
    <cfRule type="containsText" dxfId="48" priority="80" operator="containsText" text="bereits erfolgreich absolviert">
      <formula>NOT(ISERROR(SEARCH("bereits erfolgreich absolviert",F65)))</formula>
    </cfRule>
    <cfRule type="containsText" dxfId="47" priority="79" operator="containsText" text="gebucht aktuelles Semester">
      <formula>NOT(ISERROR(SEARCH("gebucht aktuelles Semester",F65)))</formula>
    </cfRule>
    <cfRule type="containsText" dxfId="46" priority="78" operator="containsText" text="im Ausland geplant/absolviert/angerechnet">
      <formula>NOT(ISERROR(SEARCH("im Ausland geplant/absolviert/angerechnet",F65)))</formula>
    </cfRule>
    <cfRule type="containsText" dxfId="45" priority="77" operator="containsText" text="zukünftig geplant">
      <formula>NOT(ISERROR(SEARCH("zukünftig geplant",F65)))</formula>
    </cfRule>
  </conditionalFormatting>
  <conditionalFormatting sqref="F68:F69">
    <cfRule type="containsText" dxfId="44" priority="72" operator="containsText" text="bereits erfolgreich absolviert">
      <formula>NOT(ISERROR(SEARCH("bereits erfolgreich absolviert",F68)))</formula>
    </cfRule>
    <cfRule type="containsText" dxfId="43" priority="71" operator="containsText" text="gebucht aktuelles Semester">
      <formula>NOT(ISERROR(SEARCH("gebucht aktuelles Semester",F68)))</formula>
    </cfRule>
    <cfRule type="containsText" dxfId="42" priority="70" operator="containsText" text="im Ausland geplant/absolviert/angerechnet">
      <formula>NOT(ISERROR(SEARCH("im Ausland geplant/absolviert/angerechnet",F68)))</formula>
    </cfRule>
    <cfRule type="containsText" dxfId="41" priority="69" operator="containsText" text="zukünftig geplant">
      <formula>NOT(ISERROR(SEARCH("zukünftig geplant",F68)))</formula>
    </cfRule>
  </conditionalFormatting>
  <conditionalFormatting sqref="F71:F72">
    <cfRule type="containsText" dxfId="40" priority="64" operator="containsText" text="bereits erfolgreich absolviert">
      <formula>NOT(ISERROR(SEARCH("bereits erfolgreich absolviert",F71)))</formula>
    </cfRule>
    <cfRule type="containsText" dxfId="39" priority="63" operator="containsText" text="gebucht aktuelles Semester">
      <formula>NOT(ISERROR(SEARCH("gebucht aktuelles Semester",F71)))</formula>
    </cfRule>
    <cfRule type="containsText" dxfId="38" priority="62" operator="containsText" text="im Ausland geplant/absolviert/angerechnet">
      <formula>NOT(ISERROR(SEARCH("im Ausland geplant/absolviert/angerechnet",F71)))</formula>
    </cfRule>
    <cfRule type="containsText" dxfId="37" priority="61" operator="containsText" text="zukünftig geplant">
      <formula>NOT(ISERROR(SEARCH("zukünftig geplant",F71)))</formula>
    </cfRule>
  </conditionalFormatting>
  <conditionalFormatting sqref="F74:F75">
    <cfRule type="containsText" dxfId="36" priority="13" operator="containsText" text="zukünftig geplant">
      <formula>NOT(ISERROR(SEARCH("zukünftig geplant",F74)))</formula>
    </cfRule>
    <cfRule type="containsText" dxfId="35" priority="14" operator="containsText" text="im Ausland geplant/absolviert/angerechnet">
      <formula>NOT(ISERROR(SEARCH("im Ausland geplant/absolviert/angerechnet",F74)))</formula>
    </cfRule>
    <cfRule type="containsText" dxfId="34" priority="15" operator="containsText" text="gebucht aktuelles Semester">
      <formula>NOT(ISERROR(SEARCH("gebucht aktuelles Semester",F74)))</formula>
    </cfRule>
    <cfRule type="containsText" dxfId="33" priority="16" operator="containsText" text="bereits erfolgreich absolviert">
      <formula>NOT(ISERROR(SEARCH("bereits erfolgreich absolviert",F74)))</formula>
    </cfRule>
  </conditionalFormatting>
  <conditionalFormatting sqref="F77:F78">
    <cfRule type="containsText" dxfId="32" priority="9" operator="containsText" text="zukünftig geplant">
      <formula>NOT(ISERROR(SEARCH("zukünftig geplant",F77)))</formula>
    </cfRule>
    <cfRule type="containsText" dxfId="31" priority="10" operator="containsText" text="im Ausland geplant/absolviert/angerechnet">
      <formula>NOT(ISERROR(SEARCH("im Ausland geplant/absolviert/angerechnet",F77)))</formula>
    </cfRule>
    <cfRule type="containsText" dxfId="30" priority="11" operator="containsText" text="gebucht aktuelles Semester">
      <formula>NOT(ISERROR(SEARCH("gebucht aktuelles Semester",F77)))</formula>
    </cfRule>
    <cfRule type="containsText" dxfId="29" priority="12" operator="containsText" text="bereits erfolgreich absolviert">
      <formula>NOT(ISERROR(SEARCH("bereits erfolgreich absolviert",F77)))</formula>
    </cfRule>
  </conditionalFormatting>
  <conditionalFormatting sqref="F80:F81">
    <cfRule type="containsText" dxfId="28" priority="1" operator="containsText" text="zukünftig geplant">
      <formula>NOT(ISERROR(SEARCH("zukünftig geplant",F80)))</formula>
    </cfRule>
    <cfRule type="containsText" dxfId="27" priority="2" operator="containsText" text="im Ausland geplant/absolviert/angerechnet">
      <formula>NOT(ISERROR(SEARCH("im Ausland geplant/absolviert/angerechnet",F80)))</formula>
    </cfRule>
    <cfRule type="containsText" dxfId="26" priority="3" operator="containsText" text="gebucht aktuelles Semester">
      <formula>NOT(ISERROR(SEARCH("gebucht aktuelles Semester",F80)))</formula>
    </cfRule>
    <cfRule type="containsText" dxfId="25" priority="4" operator="containsText" text="bereits erfolgreich absolviert">
      <formula>NOT(ISERROR(SEARCH("bereits erfolgreich absolviert",F80)))</formula>
    </cfRule>
  </conditionalFormatting>
  <conditionalFormatting sqref="F87:F88">
    <cfRule type="containsText" dxfId="24" priority="47" operator="containsText" text="gebucht aktuelles Semester">
      <formula>NOT(ISERROR(SEARCH("gebucht aktuelles Semester",F87)))</formula>
    </cfRule>
    <cfRule type="containsText" dxfId="23" priority="46" operator="containsText" text="im Ausland geplant/absolviert/angerechnet">
      <formula>NOT(ISERROR(SEARCH("im Ausland geplant/absolviert/angerechnet",F87)))</formula>
    </cfRule>
    <cfRule type="containsText" dxfId="22" priority="45" operator="containsText" text="zukünftig geplant">
      <formula>NOT(ISERROR(SEARCH("zukünftig geplant",F87)))</formula>
    </cfRule>
    <cfRule type="containsText" dxfId="21" priority="48" operator="containsText" text="bereits erfolgreich absolviert">
      <formula>NOT(ISERROR(SEARCH("bereits erfolgreich absolviert",F87)))</formula>
    </cfRule>
  </conditionalFormatting>
  <conditionalFormatting sqref="F90:F91">
    <cfRule type="containsText" dxfId="20" priority="5" operator="containsText" text="zukünftig geplant">
      <formula>NOT(ISERROR(SEARCH("zukünftig geplant",F90)))</formula>
    </cfRule>
    <cfRule type="containsText" dxfId="19" priority="8" operator="containsText" text="bereits erfolgreich absolviert">
      <formula>NOT(ISERROR(SEARCH("bereits erfolgreich absolviert",F90)))</formula>
    </cfRule>
    <cfRule type="containsText" dxfId="18" priority="7" operator="containsText" text="gebucht aktuelles Semester">
      <formula>NOT(ISERROR(SEARCH("gebucht aktuelles Semester",F90)))</formula>
    </cfRule>
    <cfRule type="containsText" dxfId="17" priority="6" operator="containsText" text="im Ausland geplant/absolviert/angerechnet">
      <formula>NOT(ISERROR(SEARCH("im Ausland geplant/absolviert/angerechnet",F90)))</formula>
    </cfRule>
  </conditionalFormatting>
  <conditionalFormatting sqref="F93:F94">
    <cfRule type="containsText" dxfId="16" priority="40" operator="containsText" text="bereits erfolgreich absolviert">
      <formula>NOT(ISERROR(SEARCH("bereits erfolgreich absolviert",F93)))</formula>
    </cfRule>
    <cfRule type="containsText" dxfId="15" priority="39" operator="containsText" text="gebucht aktuelles Semester">
      <formula>NOT(ISERROR(SEARCH("gebucht aktuelles Semester",F93)))</formula>
    </cfRule>
    <cfRule type="containsText" dxfId="14" priority="38" operator="containsText" text="im Ausland geplant/absolviert/angerechnet">
      <formula>NOT(ISERROR(SEARCH("im Ausland geplant/absolviert/angerechnet",F93)))</formula>
    </cfRule>
    <cfRule type="containsText" dxfId="13" priority="37" operator="containsText" text="zukünftig geplant">
      <formula>NOT(ISERROR(SEARCH("zukünftig geplant",F93)))</formula>
    </cfRule>
  </conditionalFormatting>
  <conditionalFormatting sqref="F105:F106">
    <cfRule type="containsText" dxfId="12" priority="187" operator="containsText" text="gebucht aktuelles Semester">
      <formula>NOT(ISERROR(SEARCH("gebucht aktuelles Semester",F105)))</formula>
    </cfRule>
    <cfRule type="containsText" dxfId="11" priority="188" operator="containsText" text="bereits erfolgreich absolviert">
      <formula>NOT(ISERROR(SEARCH("bereits erfolgreich absolviert",F105)))</formula>
    </cfRule>
    <cfRule type="containsText" dxfId="10" priority="186" operator="containsText" text="im Ausland geplant/absolviert/angerechnet">
      <formula>NOT(ISERROR(SEARCH("im Ausland geplant/absolviert/angerechnet",F105)))</formula>
    </cfRule>
    <cfRule type="containsText" dxfId="9" priority="185" operator="containsText" text="zukünftig geplant">
      <formula>NOT(ISERROR(SEARCH("zukünftig geplant",F105)))</formula>
    </cfRule>
  </conditionalFormatting>
  <conditionalFormatting sqref="H25">
    <cfRule type="cellIs" dxfId="8" priority="205" operator="greaterThan">
      <formula>0</formula>
    </cfRule>
    <cfRule type="cellIs" dxfId="7" priority="214" operator="lessThanOrEqual">
      <formula>0</formula>
    </cfRule>
  </conditionalFormatting>
  <conditionalFormatting sqref="H51">
    <cfRule type="cellIs" dxfId="6" priority="212" operator="lessThanOrEqual">
      <formula>0</formula>
    </cfRule>
    <cfRule type="cellIs" dxfId="5" priority="213" operator="greaterThan">
      <formula>0</formula>
    </cfRule>
  </conditionalFormatting>
  <conditionalFormatting sqref="H83">
    <cfRule type="cellIs" dxfId="4" priority="210" operator="lessThanOrEqual">
      <formula>0</formula>
    </cfRule>
    <cfRule type="cellIs" dxfId="3" priority="211" operator="greaterThan">
      <formula>0</formula>
    </cfRule>
  </conditionalFormatting>
  <conditionalFormatting sqref="H101">
    <cfRule type="cellIs" dxfId="2" priority="208" operator="lessThanOrEqual">
      <formula>0</formula>
    </cfRule>
  </conditionalFormatting>
  <conditionalFormatting sqref="H101:H102">
    <cfRule type="cellIs" dxfId="1" priority="18" operator="greaterThan">
      <formula>0</formula>
    </cfRule>
  </conditionalFormatting>
  <conditionalFormatting sqref="H102">
    <cfRule type="cellIs" dxfId="0" priority="206" operator="equal">
      <formula>0</formula>
    </cfRule>
  </conditionalFormatting>
  <dataValidations count="2">
    <dataValidation type="list" allowBlank="1" showInputMessage="1" showErrorMessage="1" sqref="F105:F106" xr:uid="{E573D21E-9264-E84B-AD46-050B6FBF3226}">
      <formula1>"bereits erfolgreich absolviert, gebucht aktuelles Semester, im Ausland geplant/absolviert/angerechnet, zukünftig geplant"</formula1>
    </dataValidation>
    <dataValidation type="list" allowBlank="1" showInputMessage="1" showErrorMessage="1" sqref="F23 F17:F18 F20:F21 F14:F15 F30:F31 F33:F34 F36:F37 F39:F40 F42:F43 F45:F46 F48:F49 F56:F57 F59:F60 F62:F63 F65:F66 F68:F69 F71:F72 F80:F81 F87:F88 F93:F94 F74:F75 F77:F78 F90:F91" xr:uid="{ACCD2DCA-7CC7-D14B-B5B4-F29CA5C4C09E}">
      <formula1>"keine Auswahl, bereits erfolgreich absolviert, gebucht aktuelles Semester, im Ausland geplant/absolviert/angerechnet, zukünftig geplant"</formula1>
    </dataValidation>
  </dataValidation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F5A699BFD1D1419D39E17C59E45605" ma:contentTypeVersion="12" ma:contentTypeDescription="Create a new document." ma:contentTypeScope="" ma:versionID="75fb102b4cd71eb68fc81fe327c00510">
  <xsd:schema xmlns:xsd="http://www.w3.org/2001/XMLSchema" xmlns:xs="http://www.w3.org/2001/XMLSchema" xmlns:p="http://schemas.microsoft.com/office/2006/metadata/properties" xmlns:ns2="12a2378c-1d02-4851-bb92-de41e25dbaf7" xmlns:ns3="f41bf040-fffa-43c6-b4fb-0afe99bd367e" targetNamespace="http://schemas.microsoft.com/office/2006/metadata/properties" ma:root="true" ma:fieldsID="470adfc3f91d210397c7cf7a5149172b" ns2:_="" ns3:_="">
    <xsd:import namespace="12a2378c-1d02-4851-bb92-de41e25dbaf7"/>
    <xsd:import namespace="f41bf040-fffa-43c6-b4fb-0afe99bd36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zuletztbearbeit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2378c-1d02-4851-bb92-de41e25db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zuletztbearbeitet" ma:index="19" nillable="true" ma:displayName="zuletzt bearbeitet" ma:format="DateOnly" ma:internalName="zuletztbearbeite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bf040-fffa-43c6-b4fb-0afe99bd367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uletztbearbeitet xmlns="12a2378c-1d02-4851-bb92-de41e25dbaf7" xsi:nil="true"/>
  </documentManagement>
</p:properties>
</file>

<file path=customXml/itemProps1.xml><?xml version="1.0" encoding="utf-8"?>
<ds:datastoreItem xmlns:ds="http://schemas.openxmlformats.org/officeDocument/2006/customXml" ds:itemID="{13EDDB64-2145-491A-BF89-F49BB46A2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a2378c-1d02-4851-bb92-de41e25dbaf7"/>
    <ds:schemaRef ds:uri="f41bf040-fffa-43c6-b4fb-0afe99bd36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833A07-F773-4E7C-8015-114FE312EE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0CB8EF-4DFB-40AA-B52E-913C645BB85A}">
  <ds:schemaRefs>
    <ds:schemaRef ds:uri="http://schemas.microsoft.com/office/2006/metadata/properties"/>
    <ds:schemaRef ds:uri="http://schemas.microsoft.com/office/infopath/2007/PartnerControls"/>
    <ds:schemaRef ds:uri="12a2378c-1d02-4851-bb92-de41e25dba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 Politikwissenschaft Major120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</dc:creator>
  <cp:keywords/>
  <dc:description/>
  <cp:lastModifiedBy>Hanno Degner</cp:lastModifiedBy>
  <cp:revision/>
  <dcterms:created xsi:type="dcterms:W3CDTF">2021-04-06T12:25:56Z</dcterms:created>
  <dcterms:modified xsi:type="dcterms:W3CDTF">2026-06-07T10:10:24Z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0x010100A5F5A699BFD1D1419D39E17C59E45605</vt:lpwstr>
  </property>
</Properties>
</file>